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ee4b0834b7e203/one driveドキュメント/情報/"/>
    </mc:Choice>
  </mc:AlternateContent>
  <xr:revisionPtr revIDLastSave="49" documentId="8_{F72304D3-8530-4270-B67E-9E0749781FB9}" xr6:coauthVersionLast="47" xr6:coauthVersionMax="47" xr10:uidLastSave="{57992C9E-E4B7-475E-96B2-72C49FEC52BD}"/>
  <bookViews>
    <workbookView xWindow="6420" yWindow="1890" windowWidth="22380" windowHeight="11940" xr2:uid="{F77EC92F-FB78-4EC9-B4F6-49DA0B08BC28}"/>
  </bookViews>
  <sheets>
    <sheet name="J1league_faul_2023" sheetId="1" r:id="rId1"/>
  </sheets>
  <definedNames>
    <definedName name="_xlchart.v1.0" hidden="1">J1league_faul_2023!$C$3:$C$20</definedName>
    <definedName name="ファウル数">J1league_faul_2023!$C$3:$C$20</definedName>
    <definedName name="四分位">J1league_faul_2023!$D$3:$D$20</definedName>
    <definedName name="順位">J1league_faul_2023!$A$3:$A$20</definedName>
    <definedName name="第1四分位数">J1league_faul_2023!$C$24</definedName>
    <definedName name="第3四分位数">J1league_faul_2023!$C$25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C25" i="1"/>
  <c r="C24" i="1"/>
  <c r="D20" i="1" s="1"/>
  <c r="D9" i="1" l="1"/>
  <c r="D10" i="1"/>
  <c r="D11" i="1"/>
  <c r="D16" i="1"/>
  <c r="D17" i="1"/>
  <c r="D18" i="1"/>
  <c r="D19" i="1"/>
  <c r="D12" i="1"/>
  <c r="D3" i="1"/>
  <c r="D15" i="1"/>
  <c r="D4" i="1"/>
  <c r="D5" i="1"/>
  <c r="D6" i="1"/>
  <c r="D7" i="1"/>
  <c r="D8" i="1"/>
  <c r="D51" i="1"/>
  <c r="B50" i="1" l="1"/>
  <c r="D50" i="1"/>
  <c r="D52" i="1" s="1"/>
  <c r="C50" i="1"/>
  <c r="B51" i="1"/>
  <c r="B52" i="1" s="1"/>
  <c r="C51" i="1"/>
  <c r="C52" i="1" l="1"/>
  <c r="E50" i="1"/>
  <c r="E51" i="1"/>
  <c r="E52" i="1" s="1"/>
</calcChain>
</file>

<file path=xl/sharedStrings.xml><?xml version="1.0" encoding="utf-8"?>
<sst xmlns="http://schemas.openxmlformats.org/spreadsheetml/2006/main" count="40" uniqueCount="40">
  <si>
    <t>順位</t>
  </si>
  <si>
    <t>チーム名</t>
  </si>
  <si>
    <t>1試合平均ファウル数</t>
  </si>
  <si>
    <t>ヴィッセル神戸</t>
  </si>
  <si>
    <t>横浜F・マリノス</t>
  </si>
  <si>
    <t>サンフレッチェ広島</t>
  </si>
  <si>
    <t>浦和レッズ</t>
  </si>
  <si>
    <t>鹿島アントラーズ</t>
  </si>
  <si>
    <t>名古屋グランパス</t>
  </si>
  <si>
    <t>アビスパ福岡</t>
  </si>
  <si>
    <t>川崎フロンターレ</t>
  </si>
  <si>
    <t>セレッソ大阪</t>
  </si>
  <si>
    <t>アルビレックス新潟</t>
  </si>
  <si>
    <t>FC東京</t>
  </si>
  <si>
    <t>北海道コンサドーレ札幌</t>
  </si>
  <si>
    <t>京都サンガF.C.</t>
  </si>
  <si>
    <t>サガン鳥栖</t>
  </si>
  <si>
    <t>湘南ベルマーレ</t>
  </si>
  <si>
    <t>ガンバ大阪</t>
  </si>
  <si>
    <t>柏レイソル</t>
  </si>
  <si>
    <t>横浜FC</t>
  </si>
  <si>
    <t>Q1（第1四分位数）</t>
    <phoneticPr fontId="18"/>
  </si>
  <si>
    <t>Q3（第３四分位数）</t>
    <phoneticPr fontId="18"/>
  </si>
  <si>
    <t>四分位</t>
    <rPh sb="0" eb="3">
      <t>シブンイ</t>
    </rPh>
    <phoneticPr fontId="18"/>
  </si>
  <si>
    <t>1試合平均ファウル数</t>
    <phoneticPr fontId="18"/>
  </si>
  <si>
    <t>Q1未満</t>
    <rPh sb="2" eb="4">
      <t>ミマン</t>
    </rPh>
    <phoneticPr fontId="18"/>
  </si>
  <si>
    <t>Q1以上Q3以下</t>
    <rPh sb="2" eb="4">
      <t>イジョウ</t>
    </rPh>
    <rPh sb="6" eb="8">
      <t>イカ</t>
    </rPh>
    <phoneticPr fontId="18"/>
  </si>
  <si>
    <t>Q3を超える</t>
    <rPh sb="3" eb="4">
      <t>コ</t>
    </rPh>
    <phoneticPr fontId="18"/>
  </si>
  <si>
    <t>計</t>
    <rPh sb="0" eb="1">
      <t>ケイ</t>
    </rPh>
    <phoneticPr fontId="18"/>
  </si>
  <si>
    <t>上位９チーム</t>
    <rPh sb="0" eb="2">
      <t>ジョウイ</t>
    </rPh>
    <phoneticPr fontId="18"/>
  </si>
  <si>
    <t>下位９チーム</t>
    <rPh sb="0" eb="2">
      <t>カイ</t>
    </rPh>
    <phoneticPr fontId="18"/>
  </si>
  <si>
    <t>全チーム</t>
    <rPh sb="0" eb="1">
      <t>ゼン</t>
    </rPh>
    <phoneticPr fontId="18"/>
  </si>
  <si>
    <t>値</t>
    <rPh sb="0" eb="1">
      <t>アタイ</t>
    </rPh>
    <phoneticPr fontId="18"/>
  </si>
  <si>
    <t>四分位種別</t>
    <rPh sb="0" eb="3">
      <t>シブンイ</t>
    </rPh>
    <rPh sb="3" eb="5">
      <t>シュベツ</t>
    </rPh>
    <phoneticPr fontId="18"/>
  </si>
  <si>
    <t>（１）元のデータ</t>
    <rPh sb="3" eb="4">
      <t>モト</t>
    </rPh>
    <phoneticPr fontId="18"/>
  </si>
  <si>
    <t>（４）各チームのデータと、（２）の結果と比較し四分位の範囲を求める（IF関数）</t>
    <rPh sb="3" eb="4">
      <t>カク</t>
    </rPh>
    <rPh sb="17" eb="19">
      <t>ケッカ</t>
    </rPh>
    <rPh sb="20" eb="22">
      <t>ヒカク</t>
    </rPh>
    <rPh sb="23" eb="26">
      <t>シブンイ</t>
    </rPh>
    <rPh sb="27" eb="29">
      <t>ハンイ</t>
    </rPh>
    <rPh sb="30" eb="31">
      <t>モト</t>
    </rPh>
    <rPh sb="36" eb="38">
      <t>カンスウ</t>
    </rPh>
    <phoneticPr fontId="18"/>
  </si>
  <si>
    <t>（３）箱ひげ図のグラフを描く</t>
    <rPh sb="3" eb="4">
      <t>ハコ</t>
    </rPh>
    <rPh sb="6" eb="7">
      <t>ズ</t>
    </rPh>
    <rPh sb="12" eb="13">
      <t>エガ</t>
    </rPh>
    <phoneticPr fontId="18"/>
  </si>
  <si>
    <t>（２）元のデータより、全チームの四分位を求める(QUARTILE.EXC 関数）</t>
    <rPh sb="3" eb="4">
      <t>モト</t>
    </rPh>
    <rPh sb="11" eb="12">
      <t>ゼン</t>
    </rPh>
    <rPh sb="16" eb="19">
      <t>シブンイ</t>
    </rPh>
    <rPh sb="20" eb="21">
      <t>モト</t>
    </rPh>
    <rPh sb="37" eb="39">
      <t>カンスウ</t>
    </rPh>
    <phoneticPr fontId="18"/>
  </si>
  <si>
    <t>（５）条件別に数を数えて、クロス集計表を作成　COUNTIFS関数</t>
    <rPh sb="3" eb="5">
      <t>ジョウケン</t>
    </rPh>
    <rPh sb="5" eb="6">
      <t>ベツ</t>
    </rPh>
    <rPh sb="7" eb="8">
      <t>カズ</t>
    </rPh>
    <rPh sb="9" eb="10">
      <t>カゾ</t>
    </rPh>
    <rPh sb="16" eb="19">
      <t>シュウケイヒョウ</t>
    </rPh>
    <rPh sb="20" eb="22">
      <t>サクセイ</t>
    </rPh>
    <rPh sb="31" eb="33">
      <t>カンスウ</t>
    </rPh>
    <phoneticPr fontId="18"/>
  </si>
  <si>
    <t>（６）上位９チーム、下位９チームの積み上げ棒グラフ</t>
    <rPh sb="3" eb="5">
      <t>ジョウイ</t>
    </rPh>
    <rPh sb="10" eb="12">
      <t>カイ</t>
    </rPh>
    <rPh sb="17" eb="18">
      <t>ツ</t>
    </rPh>
    <rPh sb="19" eb="20">
      <t>ア</t>
    </rPh>
    <rPh sb="21" eb="22">
      <t>ボウ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</si>
</sst>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4" borderId="13" xfId="0" applyFont="1" applyFill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２０２３年Ｊ１　１試合平均ファウル数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J1league_faul_2023!$B$49</c:f>
              <c:strCache>
                <c:ptCount val="1"/>
                <c:pt idx="0">
                  <c:v>Q1未満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J1league_faul_2023!$A$50:$A$51</c:f>
              <c:strCache>
                <c:ptCount val="2"/>
                <c:pt idx="0">
                  <c:v>上位９チーム</c:v>
                </c:pt>
                <c:pt idx="1">
                  <c:v>下位９チーム</c:v>
                </c:pt>
              </c:strCache>
            </c:strRef>
          </c:cat>
          <c:val>
            <c:numRef>
              <c:f>J1league_faul_2023!$B$50:$B$51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A-439D-B93E-4721E2D541A9}"/>
            </c:ext>
          </c:extLst>
        </c:ser>
        <c:ser>
          <c:idx val="1"/>
          <c:order val="1"/>
          <c:tx>
            <c:strRef>
              <c:f>J1league_faul_2023!$C$49</c:f>
              <c:strCache>
                <c:ptCount val="1"/>
                <c:pt idx="0">
                  <c:v>Q1以上Q3以下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J1league_faul_2023!$A$50:$A$51</c:f>
              <c:strCache>
                <c:ptCount val="2"/>
                <c:pt idx="0">
                  <c:v>上位９チーム</c:v>
                </c:pt>
                <c:pt idx="1">
                  <c:v>下位９チーム</c:v>
                </c:pt>
              </c:strCache>
            </c:strRef>
          </c:cat>
          <c:val>
            <c:numRef>
              <c:f>J1league_faul_2023!$C$50:$C$51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A-439D-B93E-4721E2D541A9}"/>
            </c:ext>
          </c:extLst>
        </c:ser>
        <c:ser>
          <c:idx val="2"/>
          <c:order val="2"/>
          <c:tx>
            <c:strRef>
              <c:f>J1league_faul_2023!$D$49</c:f>
              <c:strCache>
                <c:ptCount val="1"/>
                <c:pt idx="0">
                  <c:v>Q3を超える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J1league_faul_2023!$A$50:$A$51</c:f>
              <c:strCache>
                <c:ptCount val="2"/>
                <c:pt idx="0">
                  <c:v>上位９チーム</c:v>
                </c:pt>
                <c:pt idx="1">
                  <c:v>下位９チーム</c:v>
                </c:pt>
              </c:strCache>
            </c:strRef>
          </c:cat>
          <c:val>
            <c:numRef>
              <c:f>J1league_faul_2023!$D$50:$D$51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A-439D-B93E-4721E2D54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13506591"/>
        <c:axId val="13505151"/>
      </c:barChart>
      <c:catAx>
        <c:axId val="135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05151"/>
        <c:crosses val="autoZero"/>
        <c:auto val="1"/>
        <c:lblAlgn val="ctr"/>
        <c:lblOffset val="100"/>
        <c:noMultiLvlLbl val="0"/>
      </c:catAx>
      <c:valAx>
        <c:axId val="1350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0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全チーム　１試合当たりファウル数　箱ひげ図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595959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全チーム　１試合当たりファウル数　箱ひげ図</a:t>
          </a:r>
        </a:p>
      </cx:txPr>
    </cx:title>
    <cx:plotArea>
      <cx:plotAreaRegion>
        <cx:series layoutId="boxWhisker" uniqueId="{59ADD0E0-816E-409D-8B5B-D3FE80262E66}">
          <cx:tx>
            <cx:txData>
              <cx:f/>
              <cx:v>全チーム</cx:v>
            </cx:txData>
          </cx:tx>
          <cx:dataLabels pos="r">
            <cx:txPr>
              <a:bodyPr vertOverflow="overflow" horzOverflow="overflow" wrap="square" lIns="0" tIns="0" rIns="0" bIns="0"/>
              <a:lstStyle/>
              <a:p>
                <a:pPr algn="ctr" rtl="0">
                  <a:defRPr sz="1400" b="0" i="0">
                    <a:solidFill>
                      <a:srgbClr val="595959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 altLang="en-US" sz="14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 min="8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55</xdr:row>
      <xdr:rowOff>100012</xdr:rowOff>
    </xdr:from>
    <xdr:to>
      <xdr:col>4</xdr:col>
      <xdr:colOff>428624</xdr:colOff>
      <xdr:row>66</xdr:row>
      <xdr:rowOff>223837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36C6BE-B320-4AD7-F35E-94034EBF1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881062</xdr:colOff>
      <xdr:row>27</xdr:row>
      <xdr:rowOff>114300</xdr:rowOff>
    </xdr:from>
    <xdr:to>
      <xdr:col>3</xdr:col>
      <xdr:colOff>180975</xdr:colOff>
      <xdr:row>42</xdr:row>
      <xdr:rowOff>228601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A0D28A4B-CA74-893B-7D33-D42E687DB3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062" y="6562725"/>
              <a:ext cx="3729038" cy="36861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738C-7544-4C0E-95A5-F13AA8A099CC}">
  <dimension ref="A1:E55"/>
  <sheetViews>
    <sheetView tabSelected="1" topLeftCell="A31" workbookViewId="0">
      <selection activeCell="D7" sqref="D7"/>
    </sheetView>
  </sheetViews>
  <sheetFormatPr defaultRowHeight="18.75" x14ac:dyDescent="0.4"/>
  <cols>
    <col min="1" max="1" width="14.125" style="5" customWidth="1"/>
    <col min="2" max="3" width="22" style="5" customWidth="1"/>
    <col min="4" max="4" width="18.375" style="5" customWidth="1"/>
    <col min="5" max="5" width="22" style="5" customWidth="1"/>
    <col min="6" max="6" width="12.875" style="5" bestFit="1" customWidth="1"/>
    <col min="7" max="10" width="15.375" style="5" customWidth="1"/>
    <col min="11" max="16384" width="9" style="5"/>
  </cols>
  <sheetData>
    <row r="1" spans="1:4" ht="19.5" thickBot="1" x14ac:dyDescent="0.45">
      <c r="A1" s="5" t="s">
        <v>34</v>
      </c>
      <c r="D1" s="5" t="s">
        <v>35</v>
      </c>
    </row>
    <row r="2" spans="1:4" x14ac:dyDescent="0.4">
      <c r="A2" s="1" t="s">
        <v>0</v>
      </c>
      <c r="B2" s="2" t="s">
        <v>1</v>
      </c>
      <c r="C2" s="3" t="s">
        <v>2</v>
      </c>
      <c r="D2" s="6" t="s">
        <v>23</v>
      </c>
    </row>
    <row r="3" spans="1:4" x14ac:dyDescent="0.4">
      <c r="A3" s="7">
        <v>1</v>
      </c>
      <c r="B3" s="8" t="s">
        <v>3</v>
      </c>
      <c r="C3" s="9">
        <v>9.9</v>
      </c>
      <c r="D3" s="10" t="str">
        <f t="shared" ref="D3:D20" si="0">IF(C3&lt;第1四分位数, "Q1未満", IF(C3&lt;=第3四分位数, "Q1以上Q3以下", "Q3を超える"))</f>
        <v>Q1未満</v>
      </c>
    </row>
    <row r="4" spans="1:4" x14ac:dyDescent="0.4">
      <c r="A4" s="7">
        <v>2</v>
      </c>
      <c r="B4" s="8" t="s">
        <v>4</v>
      </c>
      <c r="C4" s="9">
        <v>10.6</v>
      </c>
      <c r="D4" s="10" t="str">
        <f t="shared" si="0"/>
        <v>Q1未満</v>
      </c>
    </row>
    <row r="5" spans="1:4" x14ac:dyDescent="0.4">
      <c r="A5" s="7">
        <v>3</v>
      </c>
      <c r="B5" s="8" t="s">
        <v>5</v>
      </c>
      <c r="C5" s="9">
        <v>11.8</v>
      </c>
      <c r="D5" s="10" t="str">
        <f t="shared" si="0"/>
        <v>Q1以上Q3以下</v>
      </c>
    </row>
    <row r="6" spans="1:4" x14ac:dyDescent="0.4">
      <c r="A6" s="7">
        <v>4</v>
      </c>
      <c r="B6" s="8" t="s">
        <v>6</v>
      </c>
      <c r="C6" s="9">
        <v>10.7</v>
      </c>
      <c r="D6" s="10" t="str">
        <f t="shared" si="0"/>
        <v>Q1以上Q3以下</v>
      </c>
    </row>
    <row r="7" spans="1:4" x14ac:dyDescent="0.4">
      <c r="A7" s="7">
        <v>5</v>
      </c>
      <c r="B7" s="8" t="s">
        <v>7</v>
      </c>
      <c r="C7" s="9">
        <v>11.6</v>
      </c>
      <c r="D7" s="10" t="str">
        <f t="shared" si="0"/>
        <v>Q1以上Q3以下</v>
      </c>
    </row>
    <row r="8" spans="1:4" x14ac:dyDescent="0.4">
      <c r="A8" s="7">
        <v>6</v>
      </c>
      <c r="B8" s="8" t="s">
        <v>8</v>
      </c>
      <c r="C8" s="9">
        <v>11.5</v>
      </c>
      <c r="D8" s="10" t="str">
        <f t="shared" si="0"/>
        <v>Q1以上Q3以下</v>
      </c>
    </row>
    <row r="9" spans="1:4" x14ac:dyDescent="0.4">
      <c r="A9" s="7">
        <v>7</v>
      </c>
      <c r="B9" s="8" t="s">
        <v>9</v>
      </c>
      <c r="C9" s="9">
        <v>13.1</v>
      </c>
      <c r="D9" s="10" t="str">
        <f t="shared" si="0"/>
        <v>Q3を超える</v>
      </c>
    </row>
    <row r="10" spans="1:4" x14ac:dyDescent="0.4">
      <c r="A10" s="7">
        <v>8</v>
      </c>
      <c r="B10" s="8" t="s">
        <v>10</v>
      </c>
      <c r="C10" s="9">
        <v>11.8</v>
      </c>
      <c r="D10" s="10" t="str">
        <f t="shared" si="0"/>
        <v>Q1以上Q3以下</v>
      </c>
    </row>
    <row r="11" spans="1:4" x14ac:dyDescent="0.4">
      <c r="A11" s="7">
        <v>9</v>
      </c>
      <c r="B11" s="8" t="s">
        <v>11</v>
      </c>
      <c r="C11" s="9">
        <v>9.8000000000000007</v>
      </c>
      <c r="D11" s="10" t="str">
        <f t="shared" si="0"/>
        <v>Q1未満</v>
      </c>
    </row>
    <row r="12" spans="1:4" x14ac:dyDescent="0.4">
      <c r="A12" s="7">
        <v>10</v>
      </c>
      <c r="B12" s="8" t="s">
        <v>12</v>
      </c>
      <c r="C12" s="9">
        <v>9.6999999999999993</v>
      </c>
      <c r="D12" s="10" t="str">
        <f t="shared" si="0"/>
        <v>Q1未満</v>
      </c>
    </row>
    <row r="13" spans="1:4" x14ac:dyDescent="0.4">
      <c r="A13" s="7">
        <v>11</v>
      </c>
      <c r="B13" s="8" t="s">
        <v>13</v>
      </c>
      <c r="C13" s="9">
        <v>12.1</v>
      </c>
      <c r="D13" s="10" t="str">
        <f t="shared" si="0"/>
        <v>Q1以上Q3以下</v>
      </c>
    </row>
    <row r="14" spans="1:4" x14ac:dyDescent="0.4">
      <c r="A14" s="7">
        <v>12</v>
      </c>
      <c r="B14" s="8" t="s">
        <v>14</v>
      </c>
      <c r="C14" s="9">
        <v>12.4</v>
      </c>
      <c r="D14" s="10" t="str">
        <f t="shared" si="0"/>
        <v>Q1以上Q3以下</v>
      </c>
    </row>
    <row r="15" spans="1:4" x14ac:dyDescent="0.4">
      <c r="A15" s="7">
        <v>13</v>
      </c>
      <c r="B15" s="8" t="s">
        <v>15</v>
      </c>
      <c r="C15" s="9">
        <v>14.8</v>
      </c>
      <c r="D15" s="10" t="str">
        <f t="shared" si="0"/>
        <v>Q3を超える</v>
      </c>
    </row>
    <row r="16" spans="1:4" x14ac:dyDescent="0.4">
      <c r="A16" s="7">
        <v>14</v>
      </c>
      <c r="B16" s="8" t="s">
        <v>16</v>
      </c>
      <c r="C16" s="9">
        <v>11.4</v>
      </c>
      <c r="D16" s="10" t="str">
        <f t="shared" si="0"/>
        <v>Q1以上Q3以下</v>
      </c>
    </row>
    <row r="17" spans="1:4" x14ac:dyDescent="0.4">
      <c r="A17" s="7">
        <v>15</v>
      </c>
      <c r="B17" s="8" t="s">
        <v>17</v>
      </c>
      <c r="C17" s="9">
        <v>14.5</v>
      </c>
      <c r="D17" s="10" t="str">
        <f t="shared" si="0"/>
        <v>Q3を超える</v>
      </c>
    </row>
    <row r="18" spans="1:4" x14ac:dyDescent="0.4">
      <c r="A18" s="7">
        <v>16</v>
      </c>
      <c r="B18" s="8" t="s">
        <v>18</v>
      </c>
      <c r="C18" s="9">
        <v>12.8</v>
      </c>
      <c r="D18" s="10" t="str">
        <f t="shared" si="0"/>
        <v>Q3を超える</v>
      </c>
    </row>
    <row r="19" spans="1:4" x14ac:dyDescent="0.4">
      <c r="A19" s="7">
        <v>17</v>
      </c>
      <c r="B19" s="8" t="s">
        <v>19</v>
      </c>
      <c r="C19" s="9">
        <v>12.7</v>
      </c>
      <c r="D19" s="10" t="str">
        <f t="shared" si="0"/>
        <v>Q1以上Q3以下</v>
      </c>
    </row>
    <row r="20" spans="1:4" ht="19.5" thickBot="1" x14ac:dyDescent="0.45">
      <c r="A20" s="11">
        <v>18</v>
      </c>
      <c r="B20" s="12" t="s">
        <v>20</v>
      </c>
      <c r="C20" s="13">
        <v>11.2</v>
      </c>
      <c r="D20" s="10" t="str">
        <f t="shared" si="0"/>
        <v>Q1以上Q3以下</v>
      </c>
    </row>
    <row r="22" spans="1:4" x14ac:dyDescent="0.4">
      <c r="A22" s="5" t="s">
        <v>37</v>
      </c>
    </row>
    <row r="23" spans="1:4" x14ac:dyDescent="0.4">
      <c r="B23" s="4" t="s">
        <v>33</v>
      </c>
      <c r="C23" s="4" t="s">
        <v>32</v>
      </c>
    </row>
    <row r="24" spans="1:4" x14ac:dyDescent="0.4">
      <c r="B24" s="8" t="s">
        <v>21</v>
      </c>
      <c r="C24" s="8">
        <f>_xlfn.QUARTILE.EXC(ファウル数, 1)</f>
        <v>10.674999999999999</v>
      </c>
    </row>
    <row r="25" spans="1:4" x14ac:dyDescent="0.4">
      <c r="B25" s="8" t="s">
        <v>22</v>
      </c>
      <c r="C25" s="8">
        <f>_xlfn.QUARTILE.EXC(ファウル数, 3)</f>
        <v>12.725</v>
      </c>
    </row>
    <row r="27" spans="1:4" x14ac:dyDescent="0.4">
      <c r="A27" s="5" t="s">
        <v>36</v>
      </c>
    </row>
    <row r="47" spans="1:5" x14ac:dyDescent="0.4">
      <c r="A47" s="5" t="s">
        <v>38</v>
      </c>
    </row>
    <row r="48" spans="1:5" x14ac:dyDescent="0.4">
      <c r="A48" s="4"/>
      <c r="B48" s="14" t="s">
        <v>24</v>
      </c>
      <c r="C48" s="15"/>
      <c r="D48" s="15"/>
      <c r="E48" s="16"/>
    </row>
    <row r="49" spans="1:5" x14ac:dyDescent="0.4">
      <c r="A49" s="4"/>
      <c r="B49" s="4" t="s">
        <v>25</v>
      </c>
      <c r="C49" s="4" t="s">
        <v>26</v>
      </c>
      <c r="D49" s="4" t="s">
        <v>27</v>
      </c>
      <c r="E49" s="4" t="s">
        <v>28</v>
      </c>
    </row>
    <row r="50" spans="1:5" x14ac:dyDescent="0.4">
      <c r="A50" s="8" t="s">
        <v>29</v>
      </c>
      <c r="B50" s="8">
        <f>COUNTIFS(順位,"&lt;=9",四分位,"Q1未満")</f>
        <v>3</v>
      </c>
      <c r="C50" s="8">
        <f>COUNTIFS(順位,"&lt;=9",四分位,"Q1以上Q3以下")</f>
        <v>5</v>
      </c>
      <c r="D50" s="8">
        <f>COUNTIFS(順位,"&lt;=9",四分位,"Q3を超える")</f>
        <v>1</v>
      </c>
      <c r="E50" s="8">
        <f>SUM(B50:D50)</f>
        <v>9</v>
      </c>
    </row>
    <row r="51" spans="1:5" x14ac:dyDescent="0.4">
      <c r="A51" s="8" t="s">
        <v>30</v>
      </c>
      <c r="B51" s="8">
        <f>COUNTIFS(順位,"&gt;9",四分位,"Q1未満")</f>
        <v>1</v>
      </c>
      <c r="C51" s="8">
        <f>COUNTIFS(順位,"&gt;9",四分位,"Q1以上Q3以下")</f>
        <v>5</v>
      </c>
      <c r="D51" s="8">
        <f>COUNTIFS(順位,"&gt;9",四分位,"Q3を超える")</f>
        <v>3</v>
      </c>
      <c r="E51" s="8">
        <f>SUM(B51:D51)</f>
        <v>9</v>
      </c>
    </row>
    <row r="52" spans="1:5" x14ac:dyDescent="0.4">
      <c r="A52" s="8" t="s">
        <v>31</v>
      </c>
      <c r="B52" s="8">
        <f>SUM(B50:B51)</f>
        <v>4</v>
      </c>
      <c r="C52" s="8">
        <f>SUM(C50:C51)</f>
        <v>10</v>
      </c>
      <c r="D52" s="8">
        <f>SUM(D50:D51)</f>
        <v>4</v>
      </c>
      <c r="E52" s="8">
        <f>SUM(E50:E51)</f>
        <v>18</v>
      </c>
    </row>
    <row r="55" spans="1:5" x14ac:dyDescent="0.4">
      <c r="A55" s="5" t="s">
        <v>39</v>
      </c>
    </row>
  </sheetData>
  <mergeCells count="1">
    <mergeCell ref="B48:E48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J1league_faul_2023</vt:lpstr>
      <vt:lpstr>ファウル数</vt:lpstr>
      <vt:lpstr>四分位</vt:lpstr>
      <vt:lpstr>順位</vt:lpstr>
      <vt:lpstr>第1四分位数</vt:lpstr>
      <vt:lpstr>第3四分位数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章 百瀬</cp:lastModifiedBy>
  <dcterms:created xsi:type="dcterms:W3CDTF">2024-11-19T11:21:02Z</dcterms:created>
  <dcterms:modified xsi:type="dcterms:W3CDTF">2024-11-22T09:40:00Z</dcterms:modified>
</cp:coreProperties>
</file>